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brzjct\Downloads\"/>
    </mc:Choice>
  </mc:AlternateContent>
  <xr:revisionPtr revIDLastSave="0" documentId="13_ncr:1_{83DD9699-6C0E-4D4B-84EF-4A627CCBCD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actional Calculator (Jan 24)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  <c r="B16" i="2"/>
  <c r="B17" i="2" s="1"/>
  <c r="B13" i="2"/>
  <c r="B9" i="2"/>
  <c r="B10" i="2" l="1"/>
  <c r="B18" i="2" s="1"/>
  <c r="B19" i="2" s="1"/>
  <c r="B20" i="2" l="1"/>
  <c r="B21" i="2" s="1"/>
  <c r="B22" i="2" l="1"/>
  <c r="B26" i="2"/>
  <c r="B27" i="2" s="1"/>
  <c r="B23" i="2"/>
  <c r="B24" i="2" s="1"/>
  <c r="B25" i="2" l="1"/>
  <c r="B31" i="2" l="1"/>
  <c r="B30" i="2"/>
  <c r="B29" i="2" l="1"/>
  <c r="B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tc={1099778D-271D-4C51-A631-71AD73F0DF55}</author>
    <author>tc={9291981F-FDD1-474B-B971-30E7D38E7C22}</author>
    <author>tc={BBE39E17-FDD0-4423-AA97-E54021583B44}</author>
    <author>tc={B6D2121D-A131-496B-B8E0-FE5ECCC754A3}</author>
    <author>tc={F9831B2E-F3C5-47A2-8DDF-322C9983AD73}</author>
    <author>tc={5EAC520E-F36D-4E0E-AD81-958DFCD2EF2C}</author>
  </authors>
  <commentList>
    <comment ref="B6" authorId="0" shapeId="0" xr:uid="{1099778D-271D-4C51-A631-71AD73F0DF55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today's date when creating calculator</t>
      </text>
    </comment>
    <comment ref="B7" authorId="1" shapeId="0" xr:uid="{9291981F-FDD1-474B-B971-30E7D38E7C22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start date of fractional contract</t>
      </text>
    </comment>
    <comment ref="B8" authorId="2" shapeId="0" xr:uid="{BBE39E17-FDD0-4423-AA97-E54021583B44}">
      <text>
        <t>[Threaded comment]
Your version of Excel allows you to read this threaded comment; however, any edits to it will get removed if the file is opened in a newer version of Excel. Learn more: https://go.microsoft.com/fwlink/?linkid=870924
Comment:
    Add normal full time working hours for the Job Family / Level</t>
      </text>
    </comment>
    <comment ref="B11" authorId="3" shapeId="0" xr:uid="{B6D2121D-A131-496B-B8E0-FE5ECCC754A3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total number of actual physical working weeks required by the department excluding any annual leave or Bank/Uni holidays e.g. If term time post 31 weeks enter 30.6 weeks to exclude the 2 May days.</t>
      </text>
    </comment>
    <comment ref="B12" authorId="4" shapeId="0" xr:uid="{F9831B2E-F3C5-47A2-8DDF-322C9983AD73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working hours per week</t>
      </text>
    </comment>
    <comment ref="B14" authorId="5" shapeId="0" xr:uid="{5EAC520E-F36D-4E0E-AD81-958DFCD2EF2C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26 (days) for level 1-3 posts or 30 (days) for level 4-7 posts.</t>
      </text>
    </comment>
  </commentList>
</comments>
</file>

<file path=xl/sharedStrings.xml><?xml version="1.0" encoding="utf-8"?>
<sst xmlns="http://schemas.openxmlformats.org/spreadsheetml/2006/main" count="32" uniqueCount="32">
  <si>
    <t>Name of person inputting to the calculator</t>
  </si>
  <si>
    <t>Name of employee</t>
  </si>
  <si>
    <t>Date Completed</t>
  </si>
  <si>
    <t>Start Date of the Fractional Contract</t>
  </si>
  <si>
    <t>Normal Full Time Hours for Job Family/Grade</t>
  </si>
  <si>
    <t>Normal full time hours per year</t>
  </si>
  <si>
    <t>Normal full time hours per year less leave</t>
  </si>
  <si>
    <t xml:space="preserve">Working Weeks per year (excluding any annual leave, Bank Holidays or University days) </t>
  </si>
  <si>
    <t>Hours per week</t>
  </si>
  <si>
    <t>Total working hours excluding any leave</t>
  </si>
  <si>
    <t>Annual Leave Days for Job Family/Level - Full Time Employee</t>
  </si>
  <si>
    <t>26 Days for Level 1 - 3 or 30 days for Level 4 - 7</t>
  </si>
  <si>
    <t>Leave days for Full Time Employee including 8 Bank Holidays &amp; 5 University days</t>
  </si>
  <si>
    <t>Leave weeks for Full Time Employee including 8 Bank Holidays &amp; 5 University days</t>
  </si>
  <si>
    <t>Leave hours due for full timer including 8 Bank Holidays &amp; 5 University days</t>
  </si>
  <si>
    <t>Leave accrual rate for a Fractional Employee</t>
  </si>
  <si>
    <t xml:space="preserve">Fractional Employee Leave hours inc Bank Holidays &amp; University days </t>
  </si>
  <si>
    <t>Fractional Employee Leave weeks inc pro rata Bank Holidays &amp; University days</t>
  </si>
  <si>
    <t xml:space="preserve">Actual Fractional Employee Leave weeks </t>
  </si>
  <si>
    <r>
      <rPr>
        <sz val="11"/>
        <color rgb="FF000000"/>
        <rFont val="Calibri"/>
        <family val="2"/>
      </rPr>
      <t xml:space="preserve">Actual Fractional Contract </t>
    </r>
    <r>
      <rPr>
        <b/>
        <sz val="11"/>
        <color rgb="FF000000"/>
        <rFont val="Calibri"/>
        <family val="2"/>
      </rPr>
      <t>leave weeks</t>
    </r>
    <r>
      <rPr>
        <sz val="11"/>
        <color rgb="FF000000"/>
        <rFont val="Calibri"/>
        <family val="2"/>
      </rPr>
      <t xml:space="preserve"> inc prorata bank &amp; University days</t>
    </r>
  </si>
  <si>
    <t xml:space="preserve">Actual Fractional Employee Leave hours </t>
  </si>
  <si>
    <r>
      <rPr>
        <sz val="11"/>
        <color rgb="FF000000"/>
        <rFont val="Calibri"/>
        <family val="2"/>
      </rPr>
      <t xml:space="preserve">Actual Fractional Contract </t>
    </r>
    <r>
      <rPr>
        <b/>
        <sz val="11"/>
        <color rgb="FF000000"/>
        <rFont val="Calibri"/>
        <family val="2"/>
      </rPr>
      <t>leave hours</t>
    </r>
    <r>
      <rPr>
        <sz val="11"/>
        <color rgb="FF000000"/>
        <rFont val="Calibri"/>
        <family val="2"/>
      </rPr>
      <t xml:space="preserve"> inc prorata bank &amp; University days</t>
    </r>
  </si>
  <si>
    <t>Total Fractional Employee Hours including leave entitlement</t>
  </si>
  <si>
    <t>Total length of fractional contract in weeks inc all leave</t>
  </si>
  <si>
    <t>Total Fractional Contract length in weeks inc all leave</t>
  </si>
  <si>
    <t>Fractional Hours per week across 12 months</t>
  </si>
  <si>
    <t>Adjusted Hours Per Week to be entered on ResourceLink</t>
  </si>
  <si>
    <t>FTE</t>
  </si>
  <si>
    <t>FTE to be entered on ResourceLink</t>
  </si>
  <si>
    <t>University Days</t>
  </si>
  <si>
    <t>Bank/Public holidays</t>
  </si>
  <si>
    <t>Fractional Starters Calculator (created January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</si>
</sst>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" fillId="0" borderId="0" xfId="0" applyFont="1"/>
    <xf numFmtId="0" fontId="0" fillId="0" borderId="2" xfId="0" applyBorder="1"/>
    <xf numFmtId="0" fontId="0" fillId="0" borderId="1" xfId="0" applyBorder="1"/>
    <xf numFmtId="0" fontId="0" fillId="0" borderId="0" xfId="0" applyAlignment="1">
      <alignment horizontal="center"/>
    </xf>
    <xf numFmtId="0" fontId="3" fillId="0" borderId="1" xfId="0" applyFont="1" applyBorder="1"/>
    <xf numFmtId="1" fontId="1" fillId="3" borderId="1" xfId="0" applyNumberFormat="1" applyFont="1" applyFill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5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wrapText="1"/>
    </xf>
    <xf numFmtId="2" fontId="1" fillId="3" borderId="1" xfId="0" applyNumberFormat="1" applyFont="1" applyFill="1" applyBorder="1"/>
    <xf numFmtId="0" fontId="0" fillId="0" borderId="0" xfId="0" applyAlignment="1">
      <alignment wrapText="1"/>
    </xf>
    <xf numFmtId="0" fontId="0" fillId="4" borderId="0" xfId="0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mie Tennant (staff)" id="{717211BD-E34D-4BEE-B411-58323EF14E96}" userId="S::jamie.tennant@nottingham.ac.uk::6b0b17d0-0162-4d3e-82d8-28dfc777e5f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3-11-23T13:07:04.99" personId="{717211BD-E34D-4BEE-B411-58323EF14E96}" id="{1099778D-271D-4C51-A631-71AD73F0DF55}">
    <text>Insert today's date when creating calculator</text>
  </threadedComment>
  <threadedComment ref="B7" dT="2023-11-23T13:07:38.99" personId="{717211BD-E34D-4BEE-B411-58323EF14E96}" id="{9291981F-FDD1-474B-B971-30E7D38E7C22}">
    <text>Insert start date of fractional contract</text>
  </threadedComment>
  <threadedComment ref="B8" dT="2023-12-12T18:13:46.70" personId="{717211BD-E34D-4BEE-B411-58323EF14E96}" id="{BBE39E17-FDD0-4423-AA97-E54021583B44}">
    <text>Add normal full time working hours for the Job Family / Level</text>
  </threadedComment>
  <threadedComment ref="B11" dT="2023-11-23T13:08:24.94" personId="{717211BD-E34D-4BEE-B411-58323EF14E96}" id="{B6D2121D-A131-496B-B8E0-FE5ECCC754A3}">
    <text>Insert total number of actual physical working weeks required by the department excluding any annual leave or Bank/Uni holidays e.g. If term time post 31 weeks enter 30.6 weeks to exclude the 2 May days.</text>
  </threadedComment>
  <threadedComment ref="B12" dT="2023-11-23T13:08:43.47" personId="{717211BD-E34D-4BEE-B411-58323EF14E96}" id="{F9831B2E-F3C5-47A2-8DDF-322C9983AD73}">
    <text>Insert working hours per week</text>
  </threadedComment>
  <threadedComment ref="B14" dT="2023-11-23T13:09:05.24" personId="{717211BD-E34D-4BEE-B411-58323EF14E96}" id="{5EAC520E-F36D-4E0E-AD81-958DFCD2EF2C}">
    <text>Enter 26 (days) for level 1-3 posts or 30 (days) for level 4-7 posts.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workbookViewId="0">
      <selection activeCell="B4" sqref="B4"/>
    </sheetView>
  </sheetViews>
  <sheetFormatPr defaultColWidth="8.85546875" defaultRowHeight="15" x14ac:dyDescent="0.25"/>
  <cols>
    <col min="1" max="1" width="78.5703125" bestFit="1" customWidth="1"/>
    <col min="2" max="2" width="35.42578125" customWidth="1"/>
    <col min="3" max="3" width="52.85546875" customWidth="1"/>
  </cols>
  <sheetData>
    <row r="1" spans="1:3" x14ac:dyDescent="0.25">
      <c r="A1" s="3" t="s">
        <v>31</v>
      </c>
    </row>
    <row r="4" spans="1:3" x14ac:dyDescent="0.25">
      <c r="A4" s="4" t="s">
        <v>0</v>
      </c>
      <c r="B4" s="2"/>
    </row>
    <row r="5" spans="1:3" x14ac:dyDescent="0.25">
      <c r="A5" s="4" t="s">
        <v>1</v>
      </c>
      <c r="B5" s="2"/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/>
    </row>
    <row r="8" spans="1:3" x14ac:dyDescent="0.25">
      <c r="A8" s="5" t="s">
        <v>4</v>
      </c>
      <c r="B8" s="1"/>
    </row>
    <row r="9" spans="1:3" x14ac:dyDescent="0.25">
      <c r="A9" s="5" t="s">
        <v>5</v>
      </c>
      <c r="B9" s="5">
        <f>B8*52</f>
        <v>0</v>
      </c>
    </row>
    <row r="10" spans="1:3" x14ac:dyDescent="0.25">
      <c r="A10" s="5" t="s">
        <v>6</v>
      </c>
      <c r="B10" s="5">
        <f>B9-B17</f>
        <v>0</v>
      </c>
    </row>
    <row r="11" spans="1:3" x14ac:dyDescent="0.25">
      <c r="A11" s="5" t="s">
        <v>7</v>
      </c>
      <c r="B11" s="1"/>
    </row>
    <row r="12" spans="1:3" x14ac:dyDescent="0.25">
      <c r="A12" s="5" t="s">
        <v>8</v>
      </c>
      <c r="B12" s="1"/>
    </row>
    <row r="13" spans="1:3" x14ac:dyDescent="0.25">
      <c r="A13" s="5" t="s">
        <v>9</v>
      </c>
      <c r="B13" s="5">
        <f>B12*B11</f>
        <v>0</v>
      </c>
    </row>
    <row r="14" spans="1:3" x14ac:dyDescent="0.25">
      <c r="A14" s="5" t="s">
        <v>10</v>
      </c>
      <c r="B14" s="1"/>
      <c r="C14" s="6" t="s">
        <v>11</v>
      </c>
    </row>
    <row r="15" spans="1:3" x14ac:dyDescent="0.25">
      <c r="A15" s="5" t="s">
        <v>12</v>
      </c>
      <c r="B15" s="5">
        <f>B14+B34+B35</f>
        <v>13</v>
      </c>
    </row>
    <row r="16" spans="1:3" x14ac:dyDescent="0.25">
      <c r="A16" s="5" t="s">
        <v>13</v>
      </c>
      <c r="B16" s="5">
        <f>B15/5</f>
        <v>2.6</v>
      </c>
    </row>
    <row r="17" spans="1:2" x14ac:dyDescent="0.25">
      <c r="A17" s="5" t="s">
        <v>14</v>
      </c>
      <c r="B17" s="5">
        <f>B16*B8</f>
        <v>0</v>
      </c>
    </row>
    <row r="18" spans="1:2" x14ac:dyDescent="0.25">
      <c r="A18" s="5" t="s">
        <v>15</v>
      </c>
      <c r="B18" s="5" t="e">
        <f>B17/B10</f>
        <v>#DIV/0!</v>
      </c>
    </row>
    <row r="19" spans="1:2" x14ac:dyDescent="0.25">
      <c r="A19" s="5" t="s">
        <v>16</v>
      </c>
      <c r="B19" s="5" t="e">
        <f>B13*B18</f>
        <v>#DIV/0!</v>
      </c>
    </row>
    <row r="20" spans="1:2" x14ac:dyDescent="0.25">
      <c r="A20" s="5" t="s">
        <v>17</v>
      </c>
      <c r="B20" s="5" t="e">
        <f>B19/B12</f>
        <v>#DIV/0!</v>
      </c>
    </row>
    <row r="21" spans="1:2" x14ac:dyDescent="0.25">
      <c r="A21" s="5" t="s">
        <v>18</v>
      </c>
      <c r="B21" s="5" t="e">
        <f>IF(B20&lt;5.6,5.6,B20)</f>
        <v>#DIV/0!</v>
      </c>
    </row>
    <row r="22" spans="1:2" x14ac:dyDescent="0.25">
      <c r="A22" s="7" t="s">
        <v>19</v>
      </c>
      <c r="B22" s="8" t="e">
        <f>B21</f>
        <v>#DIV/0!</v>
      </c>
    </row>
    <row r="23" spans="1:2" x14ac:dyDescent="0.25">
      <c r="A23" s="5" t="s">
        <v>20</v>
      </c>
      <c r="B23" s="5" t="e">
        <f>B21*B12</f>
        <v>#DIV/0!</v>
      </c>
    </row>
    <row r="24" spans="1:2" x14ac:dyDescent="0.25">
      <c r="A24" s="7" t="s">
        <v>21</v>
      </c>
      <c r="B24" s="8" t="e">
        <f>B23</f>
        <v>#DIV/0!</v>
      </c>
    </row>
    <row r="25" spans="1:2" x14ac:dyDescent="0.25">
      <c r="A25" s="9" t="s">
        <v>22</v>
      </c>
      <c r="B25" s="5" t="e">
        <f>B23+B13</f>
        <v>#DIV/0!</v>
      </c>
    </row>
    <row r="26" spans="1:2" x14ac:dyDescent="0.25">
      <c r="A26" s="9" t="s">
        <v>23</v>
      </c>
      <c r="B26" s="10" t="e">
        <f>B11+B21</f>
        <v>#DIV/0!</v>
      </c>
    </row>
    <row r="27" spans="1:2" x14ac:dyDescent="0.25">
      <c r="A27" s="11" t="s">
        <v>24</v>
      </c>
      <c r="B27" s="8" t="e">
        <f>B26</f>
        <v>#DIV/0!</v>
      </c>
    </row>
    <row r="28" spans="1:2" x14ac:dyDescent="0.25">
      <c r="A28" s="12" t="s">
        <v>25</v>
      </c>
      <c r="B28" s="13" t="e">
        <f>B8*B31</f>
        <v>#DIV/0!</v>
      </c>
    </row>
    <row r="29" spans="1:2" x14ac:dyDescent="0.25">
      <c r="A29" s="14" t="s">
        <v>26</v>
      </c>
      <c r="B29" s="15" t="e">
        <f>B8*B31</f>
        <v>#DIV/0!</v>
      </c>
    </row>
    <row r="30" spans="1:2" x14ac:dyDescent="0.25">
      <c r="A30" s="9" t="s">
        <v>27</v>
      </c>
      <c r="B30" s="13" t="e">
        <f>B25/B9</f>
        <v>#DIV/0!</v>
      </c>
    </row>
    <row r="31" spans="1:2" x14ac:dyDescent="0.25">
      <c r="A31" s="14" t="s">
        <v>28</v>
      </c>
      <c r="B31" s="15" t="e">
        <f>B25/B9</f>
        <v>#DIV/0!</v>
      </c>
    </row>
    <row r="33" spans="1:2" x14ac:dyDescent="0.25">
      <c r="A33" s="16"/>
    </row>
    <row r="34" spans="1:2" x14ac:dyDescent="0.25">
      <c r="A34" s="17" t="s">
        <v>29</v>
      </c>
      <c r="B34" s="17">
        <v>5</v>
      </c>
    </row>
    <row r="35" spans="1:2" x14ac:dyDescent="0.25">
      <c r="A35" s="17" t="s">
        <v>30</v>
      </c>
      <c r="B35" s="17">
        <v>8</v>
      </c>
    </row>
  </sheetData>
  <sheetProtection algorithmName="SHA-512" hashValue="hfTHDqmR3zv+ZmQ79VoVsD20b62eLkDaCNtJAUMXkPjifDZnn0id26gh0G4QATOwCvwsr+UWSv6mIJ4RsCaVGw==" saltValue="/2tpwt+rSy/KFCwhkaftrw==" spinCount="100000" sheet="1" selectLockedCells="1"/>
  <protectedRanges>
    <protectedRange sqref="B8" name="Range1"/>
  </protectedRange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c1e910d-4918-42f1-af2c-ed1101d63ab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573F99DE79145B2C4B20841E12603" ma:contentTypeVersion="16" ma:contentTypeDescription="Create a new document." ma:contentTypeScope="" ma:versionID="fee599e879b33abe33c6aeb6b38aded1">
  <xsd:schema xmlns:xsd="http://www.w3.org/2001/XMLSchema" xmlns:xs="http://www.w3.org/2001/XMLSchema" xmlns:p="http://schemas.microsoft.com/office/2006/metadata/properties" xmlns:ns3="0c1e910d-4918-42f1-af2c-ed1101d63abc" xmlns:ns4="786e620f-b1da-4f59-878c-ef7546d25bf1" targetNamespace="http://schemas.microsoft.com/office/2006/metadata/properties" ma:root="true" ma:fieldsID="2033b4c5a0fe522e0d75664eb8146c53" ns3:_="" ns4:_="">
    <xsd:import namespace="0c1e910d-4918-42f1-af2c-ed1101d63abc"/>
    <xsd:import namespace="786e620f-b1da-4f59-878c-ef7546d25b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e910d-4918-42f1-af2c-ed1101d63a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e620f-b1da-4f59-878c-ef7546d25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639578-EDF5-47FF-A510-64F9748A31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DB62DD-CDDC-47AA-BEAE-A34FF70E33C6}">
  <ds:schemaRefs>
    <ds:schemaRef ds:uri="http://schemas.microsoft.com/office/2006/metadata/properties"/>
    <ds:schemaRef ds:uri="http://schemas.microsoft.com/office/infopath/2007/PartnerControls"/>
    <ds:schemaRef ds:uri="0c1e910d-4918-42f1-af2c-ed1101d63abc"/>
  </ds:schemaRefs>
</ds:datastoreItem>
</file>

<file path=customXml/itemProps3.xml><?xml version="1.0" encoding="utf-8"?>
<ds:datastoreItem xmlns:ds="http://schemas.openxmlformats.org/officeDocument/2006/customXml" ds:itemID="{D661CC37-A9C2-4264-9EBE-71C735532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e910d-4918-42f1-af2c-ed1101d63abc"/>
    <ds:schemaRef ds:uri="786e620f-b1da-4f59-878c-ef7546d25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Fractional Calculator (Jan 24)</vt:lpstr>
    </vt:vector>
  </TitlesOfParts>
  <Manager/>
  <Company>University of Nottingham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Tennant</dc:creator>
  <cp:keywords/>
  <dc:description/>
  <cp:lastModifiedBy>Jamie Tennant (staff)</cp:lastModifiedBy>
  <cp:revision/>
  <dcterms:created xsi:type="dcterms:W3CDTF">2023-10-17T09:06:44Z</dcterms:created>
  <dcterms:modified xsi:type="dcterms:W3CDTF">2024-01-24T09:21:07Z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0x010100F57573F99DE79145B2C4B20841E12603</vt:lpwstr>
  </property>
</Properties>
</file>