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35" windowHeight="8700" activeTab="0"/>
  </bookViews>
  <sheets>
    <sheet name="Annual leave calculator" sheetId="1" r:id="rId1"/>
  </sheets>
  <definedNames/>
  <calcPr fullCalcOnLoad="1"/>
</workbook>
</file>

<file path=xl/comments1.xml><?xml version="1.0" encoding="utf-8"?>
<comments xmlns="http://schemas.openxmlformats.org/spreadsheetml/2006/main">
  <authors>
    <author>brzljs</author>
    <author>Kim Rodgers</author>
  </authors>
  <commentList>
    <comment ref="B10" authorId="0">
      <text>
        <r>
          <rPr>
            <sz val="8"/>
            <rFont val="Tahoma"/>
            <family val="2"/>
          </rPr>
          <t xml:space="preserve">Enter in this box the total number of hours the part-time employee works per week.
</t>
        </r>
      </text>
    </comment>
    <comment ref="B12" authorId="0">
      <text>
        <r>
          <rPr>
            <sz val="8"/>
            <rFont val="Tahoma"/>
            <family val="2"/>
          </rPr>
          <t xml:space="preserve">Enter in this box the total number of hours the employee would work per week if they were full-time. Ensure this is consistent with the Staff group to which they belong. 
</t>
        </r>
      </text>
    </comment>
    <comment ref="B15" authorId="0">
      <text>
        <r>
          <rPr>
            <sz val="8"/>
            <rFont val="Tahoma"/>
            <family val="2"/>
          </rPr>
          <t xml:space="preserve">Enter in this box the total number of annual leave days the employee would be entitled to per year if they were full-time. Ensure this is consistent with the Staff group to which they belong and the appropriate holiday year. N.B. Ensure that you add on any additional Long service days the employee would be entitled to.
</t>
        </r>
      </text>
    </comment>
    <comment ref="B23" authorId="0">
      <text>
        <r>
          <rPr>
            <sz val="8"/>
            <rFont val="Tahoma"/>
            <family val="2"/>
          </rPr>
          <t xml:space="preserve">Enter in this box the total number of hours the employee works per week (enter hours even if full-time).
</t>
        </r>
      </text>
    </comment>
    <comment ref="B25" authorId="0">
      <text>
        <r>
          <rPr>
            <sz val="8"/>
            <rFont val="Tahoma"/>
            <family val="2"/>
          </rPr>
          <t xml:space="preserve">Enter in this box the total number of hours the employee would work per week if they were full-time. Ensure this is consistent with the Staff group to which they belong. </t>
        </r>
      </text>
    </comment>
    <comment ref="B28" authorId="0">
      <text>
        <r>
          <rPr>
            <sz val="8"/>
            <rFont val="Tahoma"/>
            <family val="2"/>
          </rPr>
          <t xml:space="preserve">Enter in this box the total number of annual leave days the employee would be entitled to per year if they were full-time. Ensure this is consistent with the Staff group to which they belong and the appropriate holiday year. N.B. Ensure that you add on any additional Long service days the employee would be entitled to.
</t>
        </r>
      </text>
    </comment>
    <comment ref="B18" authorId="0">
      <text>
        <r>
          <rPr>
            <sz val="8"/>
            <rFont val="Tahoma"/>
            <family val="2"/>
          </rPr>
          <t>This is the employee's pro rata annual leave entitlement in hours. If they work days of equal length, to convert the entitlement into days, divide this figure by the total hours they work each day. 
To convert e.g. an entitlement of</t>
        </r>
        <r>
          <rPr>
            <b/>
            <sz val="8"/>
            <rFont val="Tahoma"/>
            <family val="2"/>
          </rPr>
          <t xml:space="preserve"> 64.59 hours</t>
        </r>
        <r>
          <rPr>
            <sz val="8"/>
            <rFont val="Tahoma"/>
            <family val="2"/>
          </rPr>
          <t xml:space="preserve"> into 64 hours and * minutes, multiply 0.59 by 60 = </t>
        </r>
        <r>
          <rPr>
            <b/>
            <sz val="8"/>
            <rFont val="Tahoma"/>
            <family val="2"/>
          </rPr>
          <t>64 hours and 35 minutes</t>
        </r>
        <r>
          <rPr>
            <sz val="8"/>
            <rFont val="Tahoma"/>
            <family val="2"/>
          </rPr>
          <t xml:space="preserve">
</t>
        </r>
      </text>
    </comment>
    <comment ref="B32" authorId="0">
      <text>
        <r>
          <rPr>
            <sz val="8"/>
            <rFont val="Tahoma"/>
            <family val="2"/>
          </rPr>
          <t xml:space="preserve">Enter the number of complete months the starter, or leaver will work in the remainder of that holiday year, or the number of complete months the employee will work their new hours in the remainder of that holiday year.
</t>
        </r>
      </text>
    </comment>
    <comment ref="B44" authorId="0">
      <text>
        <r>
          <rPr>
            <sz val="8"/>
            <rFont val="Tahoma"/>
            <family val="2"/>
          </rPr>
          <t xml:space="preserve">This is the employee's pro rata annual leave entitlement in hours for the pro rata period of the holiday year that they will work. If they work days of equal length, to convert the entitlement into days, divide this figure by the total hours they work each day.  
To convert e.g. an entitlement of </t>
        </r>
        <r>
          <rPr>
            <b/>
            <sz val="8"/>
            <rFont val="Tahoma"/>
            <family val="2"/>
          </rPr>
          <t>64.59 hours</t>
        </r>
        <r>
          <rPr>
            <sz val="8"/>
            <rFont val="Tahoma"/>
            <family val="2"/>
          </rPr>
          <t xml:space="preserve"> into 64 hours and * minutes, multiply 0.59 by 60 </t>
        </r>
        <r>
          <rPr>
            <b/>
            <sz val="8"/>
            <rFont val="Tahoma"/>
            <family val="2"/>
          </rPr>
          <t>= 64 hours and 35 minutes</t>
        </r>
      </text>
    </comment>
    <comment ref="B34" authorId="1">
      <text>
        <r>
          <rPr>
            <sz val="9"/>
            <rFont val="Tahoma"/>
            <family val="2"/>
          </rPr>
          <t>If the employee starts or changes hours part-way through a month, enter the day of the month on which employee starts or changes hours.</t>
        </r>
      </text>
    </comment>
    <comment ref="B35" authorId="1">
      <text>
        <r>
          <rPr>
            <sz val="9"/>
            <rFont val="Tahoma"/>
            <family val="2"/>
          </rPr>
          <t>If the employee starts or changes hours part-way through a month, enter the total number of days in the first month.</t>
        </r>
      </text>
    </comment>
    <comment ref="B38" authorId="1">
      <text>
        <r>
          <rPr>
            <sz val="9"/>
            <rFont val="Tahoma"/>
            <family val="2"/>
          </rPr>
          <t>If the employee leaves or changes hours part-way through a month, enter the day of the month on which employee leaves or the last day worked  old hours.</t>
        </r>
      </text>
    </comment>
    <comment ref="B39" authorId="1">
      <text>
        <r>
          <rPr>
            <sz val="9"/>
            <rFont val="Tahoma"/>
            <family val="2"/>
          </rPr>
          <t>If the employee leaves or changes hours part-way through a month, enter the total number of days in the last month (or the month the hours changed).</t>
        </r>
      </text>
    </comment>
    <comment ref="B17" authorId="1">
      <text>
        <r>
          <rPr>
            <sz val="9"/>
            <rFont val="Tahoma"/>
            <family val="2"/>
          </rPr>
          <t xml:space="preserve">Enter the number of hours purchased through the annual leave purchase scheme </t>
        </r>
      </text>
    </comment>
    <comment ref="B46" authorId="1">
      <text>
        <r>
          <rPr>
            <sz val="9"/>
            <rFont val="Tahoma"/>
            <family val="2"/>
          </rPr>
          <t xml:space="preserve">If the employee leaves then we will deduct the remianing value of the annual purchase leave scheme in their final pay. Therefore they will be entitled to the full amount of annual leave purchased and a pro-rata entitlement based on their leave date. </t>
        </r>
      </text>
    </comment>
  </commentList>
</comments>
</file>

<file path=xl/sharedStrings.xml><?xml version="1.0" encoding="utf-8"?>
<sst xmlns="http://schemas.openxmlformats.org/spreadsheetml/2006/main" count="29" uniqueCount="26">
  <si>
    <t>Hours worked per week:</t>
  </si>
  <si>
    <t>FTE:</t>
  </si>
  <si>
    <t>No. of complete months worked in that holiday year:</t>
  </si>
  <si>
    <t>Pro rata annual leave entitlement (hours):</t>
  </si>
  <si>
    <t>Pro rata annual Leave entitlement (hours):</t>
  </si>
  <si>
    <t xml:space="preserve">Full-time annual leave entitlement (days): </t>
  </si>
  <si>
    <t>Full-time annual leave entitlement (hours):</t>
  </si>
  <si>
    <t>Full-time hours per week:</t>
  </si>
  <si>
    <t>FTE (Full-Time Equivalent):</t>
  </si>
  <si>
    <t>FOR STAFF STARTING,  LEAVING OR CHANGING HOURS MID-WAY THROUGH A HOLIDAY YEAR:</t>
  </si>
  <si>
    <t>Full-time annual leave entitlement (days):</t>
  </si>
  <si>
    <t>FOR PART-TIME STAFF:</t>
  </si>
  <si>
    <t>PRO RATA ANNUAL LEAVE CALCULATOR</t>
  </si>
  <si>
    <t>Part month day started/changed hours</t>
  </si>
  <si>
    <t xml:space="preserve">Days in first month </t>
  </si>
  <si>
    <t>Fraction of month worked</t>
  </si>
  <si>
    <t>Part month day left/finished working old hours</t>
  </si>
  <si>
    <t>Days in final month</t>
  </si>
  <si>
    <t>Fraction of Month Worked</t>
  </si>
  <si>
    <t>Months Worked</t>
  </si>
  <si>
    <t>Pro rata annual leave entitlement for the period (hrs) without annual leave purchase:</t>
  </si>
  <si>
    <t xml:space="preserve">Hours purchased through the annual leave purchase scheme: </t>
  </si>
  <si>
    <t>Pro rata annual leave entitlement for the period (hrs) inc annual leave purchased :</t>
  </si>
  <si>
    <t xml:space="preserve">No of hours purchased through the annual leave purchase scheme:  </t>
  </si>
  <si>
    <t>NB Type information required only into the YELLOW BOXES; hold cursor over each box for guidance</t>
  </si>
  <si>
    <t>Last Updated: 08/2021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</si>
</sst>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0"/>
      <name val="Arial"/>
      <family val="0"/>
    </font>
    <font>
      <sz val="8"/>
      <name val="Tahoma"/>
      <family val="2"/>
    </font>
    <font>
      <u val="single"/>
      <sz val="10"/>
      <color indexed="12"/>
      <name val="Arial"/>
      <family val="2"/>
    </font>
    <font>
      <u val="single"/>
      <sz val="10"/>
      <color indexed="36"/>
      <name val="Arial"/>
      <family val="2"/>
    </font>
    <font>
      <b/>
      <sz val="8"/>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name val="Arial"/>
      <family val="2"/>
    </font>
    <font>
      <b/>
      <u val="single"/>
      <sz val="10"/>
      <name val="Arial"/>
      <family val="2"/>
    </font>
    <font>
      <b/>
      <i/>
      <sz val="10"/>
      <color indexed="10"/>
      <name val="Arial"/>
      <family val="2"/>
    </font>
    <font>
      <b/>
      <i/>
      <u val="single"/>
      <sz val="10"/>
      <color indexed="10"/>
      <name val="Arial"/>
      <family val="2"/>
    </font>
    <font>
      <b/>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bgColor indexed="64"/>
      </patternFill>
    </fill>
    <fill>
      <patternFill patternType="solid">
        <fgColor theme="0" tint="-0.1499900072813034"/>
        <bgColor indexed="64"/>
      </patternFill>
    </fill>
    <fill>
      <patternFill patternType="solid">
        <fgColor indexed="4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1">
    <xf numFmtId="0" fontId="0" fillId="0" borderId="0" xfId="0" applyAlignment="1">
      <alignment/>
    </xf>
    <xf numFmtId="0" fontId="2" fillId="0" borderId="0" xfId="53" applyFont="1" applyAlignment="1" applyProtection="1">
      <alignment/>
      <protection/>
    </xf>
    <xf numFmtId="0" fontId="0" fillId="33" borderId="10" xfId="0" applyFont="1" applyFill="1" applyBorder="1" applyAlignment="1" applyProtection="1">
      <alignment/>
      <protection locked="0"/>
    </xf>
    <xf numFmtId="0" fontId="0" fillId="0" borderId="0" xfId="0" applyFont="1" applyAlignment="1" applyProtection="1">
      <alignment/>
      <protection/>
    </xf>
    <xf numFmtId="2" fontId="0" fillId="34" borderId="0" xfId="0" applyNumberFormat="1" applyFont="1" applyFill="1" applyBorder="1" applyAlignment="1" applyProtection="1">
      <alignment/>
      <protection/>
    </xf>
    <xf numFmtId="0" fontId="0" fillId="35" borderId="0" xfId="0" applyFont="1" applyFill="1" applyAlignment="1" applyProtection="1">
      <alignment/>
      <protection/>
    </xf>
    <xf numFmtId="0" fontId="23" fillId="35" borderId="0" xfId="0" applyFont="1" applyFill="1" applyAlignment="1" applyProtection="1">
      <alignment horizontal="center"/>
      <protection/>
    </xf>
    <xf numFmtId="0" fontId="24" fillId="0" borderId="0" xfId="0" applyFont="1" applyAlignment="1" applyProtection="1">
      <alignment/>
      <protection/>
    </xf>
    <xf numFmtId="0" fontId="25" fillId="0" borderId="0" xfId="0" applyFont="1" applyAlignment="1" applyProtection="1">
      <alignment/>
      <protection/>
    </xf>
    <xf numFmtId="0" fontId="26" fillId="35" borderId="0" xfId="0" applyFont="1" applyFill="1" applyAlignment="1" applyProtection="1">
      <alignment/>
      <protection/>
    </xf>
    <xf numFmtId="0" fontId="27" fillId="0" borderId="0" xfId="0" applyFont="1" applyAlignment="1" applyProtection="1">
      <alignment/>
      <protection/>
    </xf>
    <xf numFmtId="0" fontId="0" fillId="0" borderId="0" xfId="0" applyFont="1" applyFill="1" applyBorder="1" applyAlignment="1" applyProtection="1">
      <alignment/>
      <protection/>
    </xf>
    <xf numFmtId="2" fontId="0" fillId="0" borderId="0" xfId="0" applyNumberFormat="1" applyFont="1" applyAlignment="1" applyProtection="1">
      <alignment/>
      <protection/>
    </xf>
    <xf numFmtId="2" fontId="27" fillId="36" borderId="10" xfId="0" applyNumberFormat="1" applyFont="1" applyFill="1" applyBorder="1" applyAlignment="1" applyProtection="1">
      <alignment/>
      <protection/>
    </xf>
    <xf numFmtId="0" fontId="27" fillId="0" borderId="0" xfId="0" applyFont="1" applyAlignment="1" applyProtection="1">
      <alignment/>
      <protection/>
    </xf>
    <xf numFmtId="0" fontId="0" fillId="0" borderId="0" xfId="0" applyFont="1" applyAlignment="1" applyProtection="1">
      <alignment/>
      <protection/>
    </xf>
    <xf numFmtId="2" fontId="0" fillId="0" borderId="0" xfId="0" applyNumberFormat="1" applyFont="1" applyFill="1" applyBorder="1" applyAlignment="1" applyProtection="1">
      <alignment/>
      <protection/>
    </xf>
    <xf numFmtId="2" fontId="27" fillId="0" borderId="0" xfId="0" applyNumberFormat="1" applyFont="1" applyFill="1" applyBorder="1" applyAlignment="1" applyProtection="1">
      <alignment/>
      <protection/>
    </xf>
    <xf numFmtId="2" fontId="27" fillId="15" borderId="10" xfId="0" applyNumberFormat="1" applyFont="1" applyFill="1" applyBorder="1" applyAlignment="1" applyProtection="1">
      <alignment/>
      <protection/>
    </xf>
    <xf numFmtId="0" fontId="0" fillId="34" borderId="0" xfId="0" applyFont="1" applyFill="1" applyBorder="1" applyAlignment="1" applyProtection="1">
      <alignment/>
      <protection/>
    </xf>
    <xf numFmtId="2" fontId="0" fillId="34" borderId="0" xfId="0" applyNumberFormat="1" applyFon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2781300</xdr:colOff>
      <xdr:row>1</xdr:row>
      <xdr:rowOff>866775</xdr:rowOff>
    </xdr:to>
    <xdr:pic>
      <xdr:nvPicPr>
        <xdr:cNvPr id="1" name="Picture 1"/>
        <xdr:cNvPicPr preferRelativeResize="1">
          <a:picLocks noChangeAspect="1"/>
        </xdr:cNvPicPr>
      </xdr:nvPicPr>
      <xdr:blipFill>
        <a:blip r:embed="rId1"/>
        <a:stretch>
          <a:fillRect/>
        </a:stretch>
      </xdr:blipFill>
      <xdr:spPr>
        <a:xfrm>
          <a:off x="0" y="0"/>
          <a:ext cx="278130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D46"/>
  <sheetViews>
    <sheetView showGridLines="0" tabSelected="1" zoomScalePageLayoutView="0" workbookViewId="0" topLeftCell="A1">
      <selection activeCell="B32" sqref="B32"/>
    </sheetView>
  </sheetViews>
  <sheetFormatPr defaultColWidth="9.140625" defaultRowHeight="12.75"/>
  <cols>
    <col min="1" max="1" width="90.28125" style="3" customWidth="1"/>
    <col min="2" max="2" width="11.8515625" style="3" customWidth="1"/>
    <col min="3" max="3" width="1.57421875" style="3" customWidth="1"/>
    <col min="4" max="16384" width="9.140625" style="3" customWidth="1"/>
  </cols>
  <sheetData>
    <row r="1" ht="12.75"/>
    <row r="2" ht="79.5" customHeight="1"/>
    <row r="3" spans="1:2" ht="15">
      <c r="A3" s="6" t="s">
        <v>12</v>
      </c>
      <c r="B3" s="6"/>
    </row>
    <row r="4" spans="1:2" ht="15">
      <c r="A4" s="6" t="s">
        <v>25</v>
      </c>
      <c r="B4" s="6"/>
    </row>
    <row r="5" ht="12.75">
      <c r="A5" s="7"/>
    </row>
    <row r="6" ht="12.75">
      <c r="A6" s="8" t="s">
        <v>24</v>
      </c>
    </row>
    <row r="7" spans="1:2" ht="12.75">
      <c r="A7" s="9"/>
      <c r="B7" s="5"/>
    </row>
    <row r="8" ht="12.75">
      <c r="A8" s="10" t="s">
        <v>11</v>
      </c>
    </row>
    <row r="9" ht="13.5" thickBot="1"/>
    <row r="10" spans="1:2" ht="13.5" thickBot="1">
      <c r="A10" s="11" t="s">
        <v>0</v>
      </c>
      <c r="B10" s="2"/>
    </row>
    <row r="11" ht="13.5" thickBot="1"/>
    <row r="12" spans="1:4" ht="13.5" thickBot="1">
      <c r="A12" s="3" t="s">
        <v>7</v>
      </c>
      <c r="B12" s="2"/>
      <c r="D12" s="1"/>
    </row>
    <row r="13" spans="1:2" ht="12.75">
      <c r="A13" s="3" t="s">
        <v>8</v>
      </c>
      <c r="B13" s="12">
        <f>IF(AND(ISNUMBER(B10),ISNUMBER(B12)),B10/B12,"")</f>
      </c>
    </row>
    <row r="14" ht="13.5" thickBot="1"/>
    <row r="15" spans="1:4" ht="13.5" thickBot="1">
      <c r="A15" s="3" t="s">
        <v>5</v>
      </c>
      <c r="B15" s="2"/>
      <c r="D15" s="1"/>
    </row>
    <row r="16" spans="1:2" ht="13.5" thickBot="1">
      <c r="A16" s="3" t="s">
        <v>6</v>
      </c>
      <c r="B16" s="3">
        <f>B15*(B12/5)</f>
        <v>0</v>
      </c>
    </row>
    <row r="17" spans="1:2" ht="13.5" thickBot="1">
      <c r="A17" s="3" t="s">
        <v>23</v>
      </c>
      <c r="B17" s="2"/>
    </row>
    <row r="18" spans="1:2" ht="13.5" thickBot="1">
      <c r="A18" s="10" t="s">
        <v>3</v>
      </c>
      <c r="B18" s="13" t="e">
        <f>IF(AND(ISNUMBER(B13),ISNUMBER(B16)),B13*B16,"")+B17</f>
        <v>#VALUE!</v>
      </c>
    </row>
    <row r="19" ht="12.75"/>
    <row r="20" spans="1:2" ht="12.75">
      <c r="A20" s="5"/>
      <c r="B20" s="5"/>
    </row>
    <row r="21" spans="1:2" ht="14.25" customHeight="1">
      <c r="A21" s="14" t="s">
        <v>9</v>
      </c>
      <c r="B21" s="15"/>
    </row>
    <row r="22" ht="13.5" thickBot="1"/>
    <row r="23" spans="1:2" ht="13.5" thickBot="1">
      <c r="A23" s="11" t="s">
        <v>0</v>
      </c>
      <c r="B23" s="2"/>
    </row>
    <row r="24" spans="1:2" ht="13.5" thickBot="1">
      <c r="A24" s="3" t="s">
        <v>21</v>
      </c>
      <c r="B24" s="2"/>
    </row>
    <row r="25" spans="1:4" ht="13.5" thickBot="1">
      <c r="A25" s="3" t="s">
        <v>7</v>
      </c>
      <c r="B25" s="2"/>
      <c r="D25" s="1"/>
    </row>
    <row r="26" spans="1:2" ht="12.75">
      <c r="A26" s="3" t="s">
        <v>1</v>
      </c>
      <c r="B26" s="12">
        <f>IF(AND(ISNUMBER(B23),ISNUMBER(B25)),B23/B25,"")</f>
      </c>
    </row>
    <row r="27" ht="13.5" thickBot="1"/>
    <row r="28" spans="1:4" ht="13.5" thickBot="1">
      <c r="A28" s="3" t="s">
        <v>10</v>
      </c>
      <c r="B28" s="2"/>
      <c r="D28" s="1"/>
    </row>
    <row r="29" spans="1:2" ht="12.75">
      <c r="A29" s="3" t="s">
        <v>6</v>
      </c>
      <c r="B29" s="3">
        <f>B28*(B25/5)</f>
        <v>0</v>
      </c>
    </row>
    <row r="30" spans="1:2" ht="12.75">
      <c r="A30" s="3" t="s">
        <v>4</v>
      </c>
      <c r="B30" s="16">
        <f>IF(AND(ISNUMBER(B26),ISNUMBER(B29)),B26*B29,"")</f>
      </c>
    </row>
    <row r="31" ht="13.5" thickBot="1"/>
    <row r="32" spans="1:2" ht="13.5" thickBot="1">
      <c r="A32" s="3" t="s">
        <v>2</v>
      </c>
      <c r="B32" s="2"/>
    </row>
    <row r="33" ht="13.5" thickBot="1">
      <c r="B33" s="19"/>
    </row>
    <row r="34" spans="1:2" ht="13.5" thickBot="1">
      <c r="A34" s="3" t="s">
        <v>13</v>
      </c>
      <c r="B34" s="2"/>
    </row>
    <row r="35" spans="1:2" ht="13.5" thickBot="1">
      <c r="A35" s="3" t="s">
        <v>14</v>
      </c>
      <c r="B35" s="2"/>
    </row>
    <row r="36" spans="1:2" ht="12.75">
      <c r="A36" s="3" t="s">
        <v>15</v>
      </c>
      <c r="B36" s="4" t="str">
        <f>IF(AND(ISNUMBER(B34),ISNUMBER(B35)),(B35-B34+1)/B35,"0")</f>
        <v>0</v>
      </c>
    </row>
    <row r="37" ht="5.25" customHeight="1" thickBot="1">
      <c r="B37" s="4"/>
    </row>
    <row r="38" spans="1:2" ht="13.5" thickBot="1">
      <c r="A38" s="3" t="s">
        <v>16</v>
      </c>
      <c r="B38" s="2"/>
    </row>
    <row r="39" spans="1:2" ht="13.5" thickBot="1">
      <c r="A39" s="3" t="s">
        <v>17</v>
      </c>
      <c r="B39" s="2"/>
    </row>
    <row r="40" spans="1:2" ht="12.75">
      <c r="A40" s="3" t="s">
        <v>18</v>
      </c>
      <c r="B40" s="20" t="str">
        <f>IF(AND(ISNUMBER(B38),ISNUMBER(B39)),B38/B39,"0")</f>
        <v>0</v>
      </c>
    </row>
    <row r="41" ht="12.75">
      <c r="B41" s="19"/>
    </row>
    <row r="42" spans="1:2" ht="12.75">
      <c r="A42" s="3" t="s">
        <v>19</v>
      </c>
      <c r="B42" s="4">
        <f>B40+B36+B32</f>
        <v>0</v>
      </c>
    </row>
    <row r="43" ht="13.5" thickBot="1">
      <c r="B43" s="4"/>
    </row>
    <row r="44" spans="1:2" ht="13.5" thickBot="1">
      <c r="A44" s="10" t="s">
        <v>20</v>
      </c>
      <c r="B44" s="13" t="e">
        <f>IF(AND(ISNUMBER(B42)),B30/12*B42,"")</f>
        <v>#VALUE!</v>
      </c>
    </row>
    <row r="45" spans="1:2" ht="14.25" customHeight="1" thickBot="1">
      <c r="A45" s="10"/>
      <c r="B45" s="17"/>
    </row>
    <row r="46" spans="1:2" ht="13.5" thickBot="1">
      <c r="A46" s="10" t="s">
        <v>22</v>
      </c>
      <c r="B46" s="18" t="e">
        <f>B24+B44</f>
        <v>#VALUE!</v>
      </c>
    </row>
  </sheetData>
  <sheetProtection password="C592" sheet="1"/>
  <mergeCells count="2">
    <mergeCell ref="A3:B3"/>
    <mergeCell ref="A4:B4"/>
  </mergeCells>
  <printOptions/>
  <pageMargins left="0.75" right="0.75" top="1" bottom="1" header="0.5" footer="0.5"/>
  <pageSetup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Nottingham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brzljs</dc:creator>
  <cp:keywords/>
  <dc:description/>
  <cp:lastModifiedBy>Robinson Tanya</cp:lastModifiedBy>
  <cp:lastPrinted>2005-02-09T11:36:13Z</cp:lastPrinted>
  <dcterms:created xsi:type="dcterms:W3CDTF">2005-02-08T15:18:53Z</dcterms:created>
  <dcterms:modified xsi:type="dcterms:W3CDTF">2021-08-12T15:09:25Z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0x01010026CE8065424442478E79A00A4F023F6A</vt:lpwstr>
  </property>
</Properties>
</file>